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2712" windowWidth="9672" windowHeight="6012" tabRatio="162" activeTab="0"/>
  </bookViews>
  <sheets>
    <sheet name="ЮЭР 2014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'ЮЭР 2014'!$A$20:$T$64</definedName>
    <definedName name="_xlnm.Print_Titles" localSheetId="0">'ЮЭР 2014'!$16:$20</definedName>
    <definedName name="_xlnm.Print_Area" localSheetId="0">'ЮЭР 2014'!$A$1:$T$71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<sst xmlns="http://schemas.openxmlformats.org/spreadsheetml/2006/main" count="469" uniqueCount="170">
  <si>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</si>
  <si>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</si>
  <si>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</si>
  <si>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</si>
  <si>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</si>
  <si>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</si>
  <si>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</si>
  <si>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</si>
  <si>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</si>
  <si>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</si>
  <si>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</si>
  <si>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</si>
  <si>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</si>
  <si>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</si>
  <si>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</si>
  <si>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</si>
  <si>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</si>
  <si>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</si>
  <si>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</si>
  <si>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</si>
  <si>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</si>
  <si>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</si>
  <si>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</si>
  <si>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</si>
  <si>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</si>
  <si>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</si>
  <si>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</si>
  <si>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</si>
  <si>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</si>
  <si>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</si>
  <si>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</si>
  <si>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</si>
  <si>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</si>
  <si>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__________________________________________</t>
  </si>
  <si>
    <t>(Ф.И.О., должность руководителя (уполномоченного лица) заказчика)</t>
  </si>
  <si>
    <t>(подпись)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</si>
  <si>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</si>
  <si>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</si>
  <si>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</si>
  <si>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</si>
  <si>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</si>
  <si>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</si>
  <si>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</si>
  <si>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</si>
  <si>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</si>
  <si>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</si>
  <si>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</si>
  <si>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</si>
  <si>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</si>
  <si>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</si>
  <si>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</si>
  <si>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</si>
  <si>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</si>
  <si>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</si>
  <si>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</si>
  <si>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40.10.5</t>
  </si>
  <si>
    <t>Проведение обследования и экспертизы электросетевого оборудования</t>
  </si>
  <si>
    <t>Аренда нежилых помещений</t>
  </si>
  <si>
    <t>4 квартал 2014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</si>
  <si>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</si>
  <si>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</si>
  <si>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</si>
  <si>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350018 г. Краснодар, ул. Сормовская, 7</t>
  </si>
  <si>
    <t>(861)219-35-19</t>
  </si>
  <si>
    <t>info1@promservice23.ru</t>
  </si>
  <si>
    <t>г. Краснодар</t>
  </si>
  <si>
    <t>Макарец Александр Алексеевич, директор ООО "ЮгЭнергоРесурс"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</si>
  <si>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</si>
  <si>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</si>
  <si>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</si>
  <si>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</si>
  <si>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</si>
  <si>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</si>
  <si>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</si>
  <si>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</si>
  <si>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</si>
  <si>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</si>
  <si>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</si>
  <si>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</si>
  <si>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</si>
  <si>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</si>
  <si>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</si>
  <si>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</si>
  <si>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</si>
  <si>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</si>
  <si>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</si>
  <si>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</si>
  <si>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</si>
  <si>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</si>
  <si>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</si>
  <si>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</si>
  <si>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</si>
  <si>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</si>
  <si>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</si>
  <si>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</si>
  <si>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</si>
  <si>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</si>
  <si>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</si>
  <si>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</si>
  <si>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</si>
  <si>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</si>
  <si>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</si>
  <si>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</si>
  <si>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</si>
  <si>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</si>
  <si>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</si>
  <si>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</si>
  <si>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</si>
  <si>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</si>
  <si>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</si>
  <si>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</si>
  <si>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</si>
  <si>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</si>
  <si>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</si>
  <si>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</si>
  <si>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</si>
  <si>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</si>
  <si>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</si>
  <si>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</si>
  <si>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</si>
  <si>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</si>
  <si>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</si>
  <si>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</si>
  <si>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</si>
  <si>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</si>
  <si>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</si>
  <si>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</si>
  <si>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</si>
  <si>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</si>
  <si>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</si>
  <si>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</si>
  <si>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</si>
  <si>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</si>
  <si>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</si>
  <si>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</si>
  <si>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</si>
  <si>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</si>
  <si>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</si>
  <si>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</si>
  <si>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</si>
  <si>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</si>
  <si>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</si>
  <si>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</si>
  <si>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</si>
  <si>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</si>
  <si>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</si>
  <si>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</si>
  <si>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</si>
  <si>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</si>
  <si>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</si>
  <si>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</si>
  <si>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</si>
  <si>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</si>
  <si>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</si>
  <si>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</si>
  <si>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</si>
  <si>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 xml:space="preserve">  на 2014 год</t>
  </si>
  <si>
    <t>Планируемая стоимость рублей с НДС, 2017 год</t>
  </si>
  <si>
    <t>Планируемая стоимость рублей с НДС, 2014-2017 гг.</t>
  </si>
  <si>
    <t>1 квартал 2014</t>
  </si>
  <si>
    <t>Формирование аварийного запаса</t>
  </si>
  <si>
    <t>Высоковольтные испытания электрооборудования</t>
  </si>
  <si>
    <t>1 квартал 2014 (по графику ППР)</t>
  </si>
  <si>
    <t>2 квартал 2014</t>
  </si>
  <si>
    <t>4 квартал 2015</t>
  </si>
  <si>
    <t>Проектирование и выполнение электромонтажных работ</t>
  </si>
  <si>
    <t xml:space="preserve">                   "    ____    "    _______________      2013 г.</t>
  </si>
  <si>
    <t>3.6</t>
  </si>
  <si>
    <t>5.16</t>
  </si>
  <si>
    <t>5.18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</si>
</sst>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6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8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  <xf numFmtId="0" fontId="14" fillId="0" borderId="25" xfId="58" applyNumberFormat="1" applyFont="1" applyFill="1" applyBorder="1" applyAlignment="1">
      <alignment horizontal="center" vertical="center" wrapText="1"/>
      <protection/>
    </xf>
    <xf numFmtId="0" fontId="14" fillId="0" borderId="19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25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69" fillId="0" borderId="29" xfId="42" applyNumberFormat="1" applyFont="1" applyFill="1" applyBorder="1" applyAlignment="1" applyProtection="1">
      <alignment horizontal="left" vertical="center" wrapText="1"/>
      <protection/>
    </xf>
    <xf numFmtId="0" fontId="70" fillId="0" borderId="30" xfId="0" applyNumberFormat="1" applyFont="1" applyFill="1" applyBorder="1" applyAlignment="1">
      <alignment horizontal="left" vertical="center" wrapText="1"/>
    </xf>
    <xf numFmtId="0" fontId="70" fillId="0" borderId="31" xfId="0" applyNumberFormat="1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6" fillId="0" borderId="35" xfId="57" applyNumberFormat="1" applyFont="1" applyFill="1" applyBorder="1" applyAlignment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6" fillId="0" borderId="19" xfId="57" applyFont="1" applyFill="1" applyBorder="1" applyAlignment="1">
      <alignment horizontal="left" vertical="center" wrapText="1"/>
      <protection/>
    </xf>
    <xf numFmtId="0" fontId="4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9" fontId="10" fillId="0" borderId="19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9" xfId="57" applyNumberFormat="1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20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19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49" fontId="6" fillId="0" borderId="38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6" borderId="25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left" vertical="center" wrapText="1"/>
    </xf>
    <xf numFmtId="4" fontId="4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44;&#1086;&#1075;&#1086;&#1074;&#1086;&#1088;&#1072;\&#1056;&#1077;&#1077;&#1089;&#1090;&#1088;%20&#1076;&#1086;&#1075;&#1086;&#1074;&#1086;&#1088;&#1086;&#1074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44;&#1083;&#1103;%20&#1042;&#1053;&#1055;\&#1069;&#1082;&#1086;&#1085;&#1086;&#1084;&#1080;&#1095;&#1077;&#1089;&#1082;&#1080;&#1081;%20&#1088;&#1072;&#1089;&#1095;&#1077;&#1090;%20&#1070;&#1069;&#1056;%20&#1087;&#1086;%20&#1091;&#1095;&#1072;&#1089;&#1090;&#1082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44;&#1083;&#1103;%20&#1047;&#1072;&#1093;&#1072;&#1088;&#1086;&#1074;&#1072;%20&#1052;.&#1048;\&#1047;&#1072;&#1076;&#1086;&#1083;&#1078;&#1077;&#1085;&#1085;&#1086;&#1089;&#1090;&#1100;%20&#1087;&#1086;%20&#1072;&#1088;&#1077;&#1085;&#1076;&#1077;\&#1054;&#1073;&#1103;&#1079;&#1072;&#1090;&#1077;&#1083;&#1100;&#1085;&#1099;&#1077;%20&#1077;&#1078;&#1077;&#1084;&#1077;&#1089;&#1103;&#1095;&#1085;&#1099;&#1077;%20&#1087;&#1083;&#1072;&#1090;&#1077;&#107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МИ"/>
      <sheetName val="Февраль"/>
      <sheetName val="Февраль МИ"/>
      <sheetName val="Март"/>
      <sheetName val="Март МИ"/>
      <sheetName val="Гел N 2012"/>
      <sheetName val="1 кв. 2013"/>
      <sheetName val="Апрель"/>
      <sheetName val="Май"/>
      <sheetName val="Июнь"/>
      <sheetName val="2 кв. 2013"/>
      <sheetName val="6 мес. 2013"/>
      <sheetName val="Июль"/>
      <sheetName val="Август"/>
      <sheetName val="Прогноз 09,10,11,12 2013"/>
      <sheetName val="Сентябрь"/>
      <sheetName val="3 кв. 2013"/>
      <sheetName val="9 мес. 2013"/>
      <sheetName val="Октябрь"/>
      <sheetName val="Динсксахар - 2013"/>
      <sheetName val="Ноябрь"/>
      <sheetName val="2013"/>
    </sheetNames>
    <sheetDataSet>
      <sheetData sheetId="21">
        <row r="20">
          <cell r="G20">
            <v>50757.56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ской КЗ"/>
      <sheetName val="Динсксахар"/>
      <sheetName val="МУП ЖКХ"/>
      <sheetName val="Спартак"/>
      <sheetName val="Анапа-Океан"/>
      <sheetName val="Кировец"/>
      <sheetName val="Репино"/>
      <sheetName val="ЮЭР-всего"/>
      <sheetName val="ЮЭР тариф 2014"/>
    </sheetNames>
    <sheetDataSet>
      <sheetData sheetId="8">
        <row r="14">
          <cell r="C14">
            <v>79850</v>
          </cell>
        </row>
        <row r="15">
          <cell r="C15">
            <v>1740</v>
          </cell>
        </row>
        <row r="16">
          <cell r="C16">
            <v>53084.86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9.2013"/>
      <sheetName val="Аренда ЭО"/>
      <sheetName val="Аренда помещений"/>
      <sheetName val="Аренда помещений+архив"/>
      <sheetName val="Аренда машин"/>
    </sheetNames>
    <sheetDataSet>
      <sheetData sheetId="3">
        <row r="13">
          <cell r="D13">
            <v>120632.1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1@promservice23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50" zoomScaleNormal="40" zoomScaleSheetLayoutView="50" zoomScalePageLayoutView="0" workbookViewId="0" topLeftCell="A1">
      <pane ySplit="20" topLeftCell="A63" activePane="bottomLeft" state="frozen"/>
      <selection pane="topLeft" activeCell="A15" sqref="A15"/>
      <selection pane="bottomLeft" activeCell="D17" sqref="D17:D19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20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84" t="s">
        <v>5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.75">
      <c r="A2" s="10"/>
      <c r="B2" s="2"/>
      <c r="C2" s="1"/>
      <c r="D2" s="1"/>
      <c r="E2" s="3"/>
      <c r="F2" s="10"/>
      <c r="G2" s="10"/>
      <c r="H2" s="35"/>
      <c r="I2" s="84" t="s">
        <v>6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8.75">
      <c r="A3" s="4"/>
      <c r="B3" s="4"/>
      <c r="C3" s="4"/>
      <c r="D3" s="4"/>
      <c r="E3" s="4"/>
      <c r="F3" s="4"/>
      <c r="G3" s="4"/>
      <c r="H3" s="36"/>
      <c r="I3" s="86" t="s">
        <v>43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20.25">
      <c r="A6" s="85" t="s">
        <v>156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72" t="s">
        <v>45</v>
      </c>
      <c r="B8" s="73"/>
      <c r="C8" s="73"/>
      <c r="D8" s="74"/>
      <c r="E8" s="75" t="s">
        <v>61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20" ht="18.75">
      <c r="A9" s="72" t="s">
        <v>8</v>
      </c>
      <c r="B9" s="73"/>
      <c r="C9" s="73"/>
      <c r="D9" s="74"/>
      <c r="E9" s="75" t="s">
        <v>62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20" ht="18.75">
      <c r="A10" s="72" t="s">
        <v>9</v>
      </c>
      <c r="B10" s="73"/>
      <c r="C10" s="73"/>
      <c r="D10" s="74"/>
      <c r="E10" s="75" t="s">
        <v>63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0" ht="18.75">
      <c r="A11" s="72" t="s">
        <v>10</v>
      </c>
      <c r="B11" s="73"/>
      <c r="C11" s="73"/>
      <c r="D11" s="74"/>
      <c r="E11" s="78" t="s">
        <v>64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</row>
    <row r="12" spans="1:20" ht="18.75">
      <c r="A12" s="72" t="s">
        <v>11</v>
      </c>
      <c r="B12" s="73"/>
      <c r="C12" s="73"/>
      <c r="D12" s="74"/>
      <c r="E12" s="75">
        <v>2312127503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20" ht="18.75">
      <c r="A13" s="72" t="s">
        <v>12</v>
      </c>
      <c r="B13" s="73"/>
      <c r="C13" s="73"/>
      <c r="D13" s="74"/>
      <c r="E13" s="75">
        <v>231201001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20" ht="18.75">
      <c r="A14" s="172" t="s">
        <v>13</v>
      </c>
      <c r="B14" s="73"/>
      <c r="C14" s="73"/>
      <c r="D14" s="74"/>
      <c r="E14" s="75">
        <v>3401000000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20" ht="19.5" thickBot="1">
      <c r="A15" s="173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87" t="s">
        <v>14</v>
      </c>
      <c r="B16" s="68" t="s">
        <v>15</v>
      </c>
      <c r="C16" s="68" t="s">
        <v>16</v>
      </c>
      <c r="D16" s="69" t="s">
        <v>17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68" t="s">
        <v>0</v>
      </c>
      <c r="T16" s="81" t="s">
        <v>18</v>
      </c>
    </row>
    <row r="17" spans="1:20" s="12" customFormat="1" ht="15" customHeight="1">
      <c r="A17" s="87"/>
      <c r="B17" s="50"/>
      <c r="C17" s="50"/>
      <c r="D17" s="49" t="s">
        <v>19</v>
      </c>
      <c r="E17" s="49" t="s">
        <v>20</v>
      </c>
      <c r="F17" s="52" t="s">
        <v>21</v>
      </c>
      <c r="G17" s="53"/>
      <c r="H17" s="49" t="s">
        <v>22</v>
      </c>
      <c r="I17" s="61" t="s">
        <v>23</v>
      </c>
      <c r="J17" s="62"/>
      <c r="K17" s="49" t="s">
        <v>84</v>
      </c>
      <c r="L17" s="58" t="s">
        <v>2</v>
      </c>
      <c r="M17" s="58" t="s">
        <v>1</v>
      </c>
      <c r="N17" s="58" t="s">
        <v>48</v>
      </c>
      <c r="O17" s="58" t="s">
        <v>157</v>
      </c>
      <c r="P17" s="58" t="s">
        <v>158</v>
      </c>
      <c r="Q17" s="61" t="s">
        <v>24</v>
      </c>
      <c r="R17" s="62"/>
      <c r="S17" s="50"/>
      <c r="T17" s="82"/>
    </row>
    <row r="18" spans="1:20" s="12" customFormat="1" ht="15" customHeight="1">
      <c r="A18" s="87"/>
      <c r="B18" s="50"/>
      <c r="C18" s="50"/>
      <c r="D18" s="50"/>
      <c r="E18" s="50"/>
      <c r="F18" s="54"/>
      <c r="G18" s="55"/>
      <c r="H18" s="50"/>
      <c r="I18" s="63"/>
      <c r="J18" s="64"/>
      <c r="K18" s="50"/>
      <c r="L18" s="59"/>
      <c r="M18" s="59"/>
      <c r="N18" s="59"/>
      <c r="O18" s="59"/>
      <c r="P18" s="59"/>
      <c r="Q18" s="63"/>
      <c r="R18" s="64"/>
      <c r="S18" s="50"/>
      <c r="T18" s="83"/>
    </row>
    <row r="19" spans="1:20" s="12" customFormat="1" ht="76.5" customHeight="1" thickBot="1">
      <c r="A19" s="88"/>
      <c r="B19" s="51"/>
      <c r="C19" s="51"/>
      <c r="D19" s="51"/>
      <c r="E19" s="51"/>
      <c r="F19" s="18" t="s">
        <v>25</v>
      </c>
      <c r="G19" s="18" t="s">
        <v>26</v>
      </c>
      <c r="H19" s="51"/>
      <c r="I19" s="19" t="s">
        <v>27</v>
      </c>
      <c r="J19" s="19" t="s">
        <v>26</v>
      </c>
      <c r="K19" s="51"/>
      <c r="L19" s="60"/>
      <c r="M19" s="60"/>
      <c r="N19" s="60"/>
      <c r="O19" s="60"/>
      <c r="P19" s="60"/>
      <c r="Q19" s="19" t="s">
        <v>28</v>
      </c>
      <c r="R19" s="19" t="s">
        <v>29</v>
      </c>
      <c r="S19" s="51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37</v>
      </c>
      <c r="M20" s="23" t="s">
        <v>38</v>
      </c>
      <c r="N20" s="23" t="s">
        <v>39</v>
      </c>
      <c r="O20" s="23" t="s">
        <v>40</v>
      </c>
      <c r="P20" s="23" t="s">
        <v>41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65" t="s">
        <v>92</v>
      </c>
      <c r="B21" s="66"/>
      <c r="C21" s="66"/>
      <c r="D21" s="66"/>
      <c r="E21" s="66"/>
      <c r="F21" s="66"/>
      <c r="G21" s="66"/>
      <c r="H21" s="66"/>
      <c r="I21" s="66"/>
      <c r="J21" s="66"/>
      <c r="K21" s="56">
        <f>SUM(K22:K23)</f>
        <v>280000</v>
      </c>
      <c r="L21" s="56"/>
      <c r="M21" s="56"/>
      <c r="N21" s="56"/>
      <c r="O21" s="56"/>
      <c r="P21" s="56"/>
      <c r="Q21" s="67"/>
      <c r="R21" s="67"/>
      <c r="S21" s="56"/>
      <c r="T21" s="57"/>
    </row>
    <row r="22" spans="1:20" s="101" customFormat="1" ht="51" customHeight="1" outlineLevel="1">
      <c r="A22" s="89" t="s">
        <v>94</v>
      </c>
      <c r="B22" s="90" t="s">
        <v>55</v>
      </c>
      <c r="C22" s="91" t="s">
        <v>51</v>
      </c>
      <c r="D22" s="92" t="s">
        <v>127</v>
      </c>
      <c r="E22" s="91" t="s">
        <v>3</v>
      </c>
      <c r="F22" s="93">
        <v>839</v>
      </c>
      <c r="G22" s="93" t="s">
        <v>46</v>
      </c>
      <c r="H22" s="94" t="s">
        <v>74</v>
      </c>
      <c r="I22" s="95">
        <v>3401000000</v>
      </c>
      <c r="J22" s="96" t="s">
        <v>65</v>
      </c>
      <c r="K22" s="97">
        <v>100000</v>
      </c>
      <c r="L22" s="98"/>
      <c r="M22" s="98"/>
      <c r="N22" s="98"/>
      <c r="O22" s="98"/>
      <c r="P22" s="98"/>
      <c r="Q22" s="16" t="s">
        <v>159</v>
      </c>
      <c r="R22" s="16" t="s">
        <v>58</v>
      </c>
      <c r="S22" s="99" t="s">
        <v>83</v>
      </c>
      <c r="T22" s="100" t="s">
        <v>42</v>
      </c>
    </row>
    <row r="23" spans="1:20" s="113" customFormat="1" ht="130.5" customHeight="1" outlineLevel="1" thickBot="1">
      <c r="A23" s="26" t="s">
        <v>153</v>
      </c>
      <c r="B23" s="102" t="s">
        <v>55</v>
      </c>
      <c r="C23" s="103">
        <v>2320212</v>
      </c>
      <c r="D23" s="104" t="s">
        <v>91</v>
      </c>
      <c r="E23" s="105" t="s">
        <v>75</v>
      </c>
      <c r="F23" s="106">
        <v>112</v>
      </c>
      <c r="G23" s="106" t="s">
        <v>90</v>
      </c>
      <c r="H23" s="107">
        <v>5000</v>
      </c>
      <c r="I23" s="108">
        <v>3401000000</v>
      </c>
      <c r="J23" s="30" t="s">
        <v>65</v>
      </c>
      <c r="K23" s="109">
        <v>180000</v>
      </c>
      <c r="L23" s="110"/>
      <c r="M23" s="31"/>
      <c r="N23" s="31"/>
      <c r="O23" s="31"/>
      <c r="P23" s="110"/>
      <c r="Q23" s="16" t="s">
        <v>159</v>
      </c>
      <c r="R23" s="16" t="s">
        <v>58</v>
      </c>
      <c r="S23" s="111" t="s">
        <v>83</v>
      </c>
      <c r="T23" s="112" t="s">
        <v>42</v>
      </c>
    </row>
    <row r="24" spans="1:20" s="119" customFormat="1" ht="51.75" customHeight="1" thickBot="1">
      <c r="A24" s="114" t="s">
        <v>93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>
        <f>SUM(K25:K31)</f>
        <v>520500</v>
      </c>
      <c r="L24" s="116"/>
      <c r="M24" s="116"/>
      <c r="N24" s="116"/>
      <c r="O24" s="116"/>
      <c r="P24" s="116"/>
      <c r="Q24" s="117"/>
      <c r="R24" s="117"/>
      <c r="S24" s="116"/>
      <c r="T24" s="118"/>
    </row>
    <row r="25" spans="1:20" s="101" customFormat="1" ht="51" customHeight="1" outlineLevel="1">
      <c r="A25" s="89" t="s">
        <v>47</v>
      </c>
      <c r="B25" s="90" t="s">
        <v>55</v>
      </c>
      <c r="C25" s="91" t="s">
        <v>130</v>
      </c>
      <c r="D25" s="92" t="s">
        <v>129</v>
      </c>
      <c r="E25" s="91" t="s">
        <v>3</v>
      </c>
      <c r="F25" s="93">
        <v>839</v>
      </c>
      <c r="G25" s="93" t="s">
        <v>46</v>
      </c>
      <c r="H25" s="94" t="s">
        <v>74</v>
      </c>
      <c r="I25" s="95">
        <v>3401000000</v>
      </c>
      <c r="J25" s="96" t="s">
        <v>65</v>
      </c>
      <c r="K25" s="97">
        <v>50000</v>
      </c>
      <c r="L25" s="98"/>
      <c r="M25" s="98"/>
      <c r="N25" s="98"/>
      <c r="O25" s="98"/>
      <c r="P25" s="98"/>
      <c r="Q25" s="120" t="s">
        <v>159</v>
      </c>
      <c r="R25" s="120" t="s">
        <v>58</v>
      </c>
      <c r="S25" s="99" t="s">
        <v>83</v>
      </c>
      <c r="T25" s="100" t="s">
        <v>42</v>
      </c>
    </row>
    <row r="26" spans="1:20" s="101" customFormat="1" ht="51" customHeight="1" outlineLevel="1">
      <c r="A26" s="26" t="s">
        <v>4</v>
      </c>
      <c r="B26" s="102" t="s">
        <v>55</v>
      </c>
      <c r="C26" s="103">
        <v>2210000</v>
      </c>
      <c r="D26" s="29" t="s">
        <v>126</v>
      </c>
      <c r="E26" s="103" t="s">
        <v>3</v>
      </c>
      <c r="F26" s="106">
        <v>839</v>
      </c>
      <c r="G26" s="106" t="s">
        <v>46</v>
      </c>
      <c r="H26" s="40" t="s">
        <v>74</v>
      </c>
      <c r="I26" s="108">
        <v>3401000000</v>
      </c>
      <c r="J26" s="30" t="s">
        <v>65</v>
      </c>
      <c r="K26" s="121">
        <v>10000</v>
      </c>
      <c r="L26" s="31"/>
      <c r="M26" s="31"/>
      <c r="N26" s="31"/>
      <c r="O26" s="31"/>
      <c r="P26" s="31"/>
      <c r="Q26" s="120" t="s">
        <v>159</v>
      </c>
      <c r="R26" s="120" t="s">
        <v>58</v>
      </c>
      <c r="S26" s="122" t="s">
        <v>83</v>
      </c>
      <c r="T26" s="123" t="s">
        <v>42</v>
      </c>
    </row>
    <row r="27" spans="1:20" s="101" customFormat="1" ht="51" customHeight="1" outlineLevel="1">
      <c r="A27" s="26" t="s">
        <v>133</v>
      </c>
      <c r="B27" s="102" t="s">
        <v>55</v>
      </c>
      <c r="C27" s="103">
        <v>2893090</v>
      </c>
      <c r="D27" s="29" t="s">
        <v>128</v>
      </c>
      <c r="E27" s="103" t="s">
        <v>3</v>
      </c>
      <c r="F27" s="106">
        <v>839</v>
      </c>
      <c r="G27" s="106" t="s">
        <v>46</v>
      </c>
      <c r="H27" s="40" t="s">
        <v>74</v>
      </c>
      <c r="I27" s="108">
        <v>3401000000</v>
      </c>
      <c r="J27" s="30" t="s">
        <v>65</v>
      </c>
      <c r="K27" s="121">
        <v>260500</v>
      </c>
      <c r="L27" s="31"/>
      <c r="M27" s="31"/>
      <c r="N27" s="31"/>
      <c r="O27" s="31"/>
      <c r="P27" s="31"/>
      <c r="Q27" s="16" t="s">
        <v>159</v>
      </c>
      <c r="R27" s="16" t="s">
        <v>58</v>
      </c>
      <c r="S27" s="122" t="s">
        <v>83</v>
      </c>
      <c r="T27" s="123" t="s">
        <v>42</v>
      </c>
    </row>
    <row r="28" spans="1:20" s="101" customFormat="1" ht="51" customHeight="1" outlineLevel="1">
      <c r="A28" s="124" t="s">
        <v>134</v>
      </c>
      <c r="B28" s="125" t="s">
        <v>55</v>
      </c>
      <c r="C28" s="126">
        <v>2424830</v>
      </c>
      <c r="D28" s="14" t="s">
        <v>53</v>
      </c>
      <c r="E28" s="126" t="s">
        <v>3</v>
      </c>
      <c r="F28" s="127">
        <v>839</v>
      </c>
      <c r="G28" s="127" t="s">
        <v>46</v>
      </c>
      <c r="H28" s="128" t="s">
        <v>74</v>
      </c>
      <c r="I28" s="129">
        <v>3401000000</v>
      </c>
      <c r="J28" s="15" t="s">
        <v>65</v>
      </c>
      <c r="K28" s="130">
        <v>15000</v>
      </c>
      <c r="L28" s="130"/>
      <c r="M28" s="130"/>
      <c r="N28" s="130"/>
      <c r="O28" s="130"/>
      <c r="P28" s="130"/>
      <c r="Q28" s="16" t="s">
        <v>159</v>
      </c>
      <c r="R28" s="16" t="s">
        <v>58</v>
      </c>
      <c r="S28" s="122" t="s">
        <v>83</v>
      </c>
      <c r="T28" s="123" t="s">
        <v>42</v>
      </c>
    </row>
    <row r="29" spans="1:20" s="101" customFormat="1" ht="51" customHeight="1" outlineLevel="1">
      <c r="A29" s="124" t="s">
        <v>135</v>
      </c>
      <c r="B29" s="125" t="s">
        <v>55</v>
      </c>
      <c r="C29" s="126" t="s">
        <v>54</v>
      </c>
      <c r="D29" s="14" t="s">
        <v>52</v>
      </c>
      <c r="E29" s="126" t="s">
        <v>3</v>
      </c>
      <c r="F29" s="127">
        <v>839</v>
      </c>
      <c r="G29" s="127" t="s">
        <v>46</v>
      </c>
      <c r="H29" s="128" t="s">
        <v>74</v>
      </c>
      <c r="I29" s="129">
        <v>3401000000</v>
      </c>
      <c r="J29" s="15" t="s">
        <v>65</v>
      </c>
      <c r="K29" s="130">
        <v>35000</v>
      </c>
      <c r="L29" s="130"/>
      <c r="M29" s="130"/>
      <c r="N29" s="130"/>
      <c r="O29" s="130"/>
      <c r="P29" s="130"/>
      <c r="Q29" s="16" t="s">
        <v>159</v>
      </c>
      <c r="R29" s="16" t="s">
        <v>58</v>
      </c>
      <c r="S29" s="122" t="s">
        <v>83</v>
      </c>
      <c r="T29" s="123" t="s">
        <v>42</v>
      </c>
    </row>
    <row r="30" spans="1:20" s="101" customFormat="1" ht="57" outlineLevel="1">
      <c r="A30" s="27" t="s">
        <v>136</v>
      </c>
      <c r="B30" s="102" t="s">
        <v>55</v>
      </c>
      <c r="C30" s="103">
        <v>5233000</v>
      </c>
      <c r="D30" s="29" t="s">
        <v>131</v>
      </c>
      <c r="E30" s="131" t="s">
        <v>132</v>
      </c>
      <c r="F30" s="127" t="s">
        <v>69</v>
      </c>
      <c r="G30" s="127" t="s">
        <v>70</v>
      </c>
      <c r="H30" s="132" t="s">
        <v>74</v>
      </c>
      <c r="I30" s="129">
        <v>3401000000</v>
      </c>
      <c r="J30" s="15" t="s">
        <v>65</v>
      </c>
      <c r="K30" s="133">
        <v>50000</v>
      </c>
      <c r="L30" s="31"/>
      <c r="M30" s="31"/>
      <c r="N30" s="31"/>
      <c r="O30" s="31"/>
      <c r="P30" s="31"/>
      <c r="Q30" s="16" t="s">
        <v>159</v>
      </c>
      <c r="R30" s="16" t="s">
        <v>58</v>
      </c>
      <c r="S30" s="122" t="s">
        <v>83</v>
      </c>
      <c r="T30" s="123" t="s">
        <v>42</v>
      </c>
    </row>
    <row r="31" spans="1:20" s="101" customFormat="1" ht="51" customHeight="1" outlineLevel="1" thickBot="1">
      <c r="A31" s="134" t="s">
        <v>137</v>
      </c>
      <c r="B31" s="102" t="s">
        <v>55</v>
      </c>
      <c r="C31" s="106">
        <v>3020000</v>
      </c>
      <c r="D31" s="104" t="s">
        <v>49</v>
      </c>
      <c r="E31" s="103" t="s">
        <v>3</v>
      </c>
      <c r="F31" s="106" t="s">
        <v>69</v>
      </c>
      <c r="G31" s="106" t="s">
        <v>70</v>
      </c>
      <c r="H31" s="135" t="s">
        <v>74</v>
      </c>
      <c r="I31" s="108">
        <v>3401000000</v>
      </c>
      <c r="J31" s="30" t="s">
        <v>65</v>
      </c>
      <c r="K31" s="110">
        <v>100000</v>
      </c>
      <c r="L31" s="110"/>
      <c r="M31" s="31"/>
      <c r="N31" s="31"/>
      <c r="O31" s="31"/>
      <c r="P31" s="110"/>
      <c r="Q31" s="136" t="s">
        <v>159</v>
      </c>
      <c r="R31" s="136" t="s">
        <v>58</v>
      </c>
      <c r="S31" s="111" t="s">
        <v>83</v>
      </c>
      <c r="T31" s="112" t="s">
        <v>42</v>
      </c>
    </row>
    <row r="32" spans="1:20" s="119" customFormat="1" ht="51" customHeight="1" thickBot="1">
      <c r="A32" s="114" t="s">
        <v>95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>
        <f>SUM(K33:K42)</f>
        <v>13680500</v>
      </c>
      <c r="L32" s="116"/>
      <c r="M32" s="116"/>
      <c r="N32" s="116"/>
      <c r="O32" s="116"/>
      <c r="P32" s="116"/>
      <c r="Q32" s="116"/>
      <c r="R32" s="116"/>
      <c r="S32" s="116"/>
      <c r="T32" s="118"/>
    </row>
    <row r="33" spans="1:20" s="101" customFormat="1" ht="47.25" outlineLevel="1">
      <c r="A33" s="44" t="s">
        <v>140</v>
      </c>
      <c r="B33" s="137" t="s">
        <v>55</v>
      </c>
      <c r="C33" s="138">
        <v>7499090</v>
      </c>
      <c r="D33" s="139" t="s">
        <v>124</v>
      </c>
      <c r="E33" s="140" t="s">
        <v>74</v>
      </c>
      <c r="F33" s="45">
        <v>876</v>
      </c>
      <c r="G33" s="45" t="s">
        <v>150</v>
      </c>
      <c r="H33" s="46" t="s">
        <v>74</v>
      </c>
      <c r="I33" s="141">
        <v>3401000000</v>
      </c>
      <c r="J33" s="47" t="s">
        <v>65</v>
      </c>
      <c r="K33" s="97">
        <v>100000</v>
      </c>
      <c r="L33" s="142"/>
      <c r="M33" s="142"/>
      <c r="N33" s="142"/>
      <c r="O33" s="142"/>
      <c r="P33" s="142"/>
      <c r="Q33" s="48" t="s">
        <v>159</v>
      </c>
      <c r="R33" s="48" t="s">
        <v>58</v>
      </c>
      <c r="S33" s="143" t="s">
        <v>83</v>
      </c>
      <c r="T33" s="144" t="s">
        <v>42</v>
      </c>
    </row>
    <row r="34" spans="1:20" s="101" customFormat="1" ht="31.5" outlineLevel="1">
      <c r="A34" s="27" t="s">
        <v>141</v>
      </c>
      <c r="B34" s="125" t="s">
        <v>55</v>
      </c>
      <c r="C34" s="127">
        <v>7499090</v>
      </c>
      <c r="D34" s="145" t="s">
        <v>125</v>
      </c>
      <c r="E34" s="146" t="s">
        <v>74</v>
      </c>
      <c r="F34" s="28">
        <v>876</v>
      </c>
      <c r="G34" s="28" t="s">
        <v>150</v>
      </c>
      <c r="H34" s="25" t="s">
        <v>74</v>
      </c>
      <c r="I34" s="129">
        <v>3401000000</v>
      </c>
      <c r="J34" s="15" t="s">
        <v>65</v>
      </c>
      <c r="K34" s="121">
        <v>70000</v>
      </c>
      <c r="L34" s="147"/>
      <c r="M34" s="147"/>
      <c r="N34" s="147"/>
      <c r="O34" s="147"/>
      <c r="P34" s="147"/>
      <c r="Q34" s="16" t="s">
        <v>159</v>
      </c>
      <c r="R34" s="16" t="s">
        <v>58</v>
      </c>
      <c r="S34" s="122" t="s">
        <v>83</v>
      </c>
      <c r="T34" s="123" t="s">
        <v>42</v>
      </c>
    </row>
    <row r="35" spans="1:20" s="101" customFormat="1" ht="38.25" outlineLevel="1">
      <c r="A35" s="44" t="s">
        <v>142</v>
      </c>
      <c r="B35" s="125" t="s">
        <v>55</v>
      </c>
      <c r="C35" s="127">
        <v>7499090</v>
      </c>
      <c r="D35" s="145" t="s">
        <v>152</v>
      </c>
      <c r="E35" s="146" t="s">
        <v>74</v>
      </c>
      <c r="F35" s="28">
        <v>876</v>
      </c>
      <c r="G35" s="28" t="s">
        <v>150</v>
      </c>
      <c r="H35" s="25" t="s">
        <v>74</v>
      </c>
      <c r="I35" s="129">
        <v>3401000000</v>
      </c>
      <c r="J35" s="15" t="s">
        <v>65</v>
      </c>
      <c r="K35" s="121">
        <v>800000</v>
      </c>
      <c r="L35" s="147"/>
      <c r="M35" s="147"/>
      <c r="N35" s="147"/>
      <c r="O35" s="147"/>
      <c r="P35" s="147"/>
      <c r="Q35" s="43" t="s">
        <v>162</v>
      </c>
      <c r="R35" s="16" t="s">
        <v>58</v>
      </c>
      <c r="S35" s="122" t="s">
        <v>83</v>
      </c>
      <c r="T35" s="123" t="s">
        <v>42</v>
      </c>
    </row>
    <row r="36" spans="1:20" s="101" customFormat="1" ht="31.5" outlineLevel="1">
      <c r="A36" s="27" t="s">
        <v>143</v>
      </c>
      <c r="B36" s="125" t="s">
        <v>55</v>
      </c>
      <c r="C36" s="127">
        <v>2900000</v>
      </c>
      <c r="D36" s="145" t="s">
        <v>160</v>
      </c>
      <c r="E36" s="146" t="s">
        <v>74</v>
      </c>
      <c r="F36" s="127">
        <v>839</v>
      </c>
      <c r="G36" s="127" t="s">
        <v>46</v>
      </c>
      <c r="H36" s="25" t="s">
        <v>74</v>
      </c>
      <c r="I36" s="129">
        <v>3401000000</v>
      </c>
      <c r="J36" s="15" t="s">
        <v>65</v>
      </c>
      <c r="K36" s="121">
        <v>1000000</v>
      </c>
      <c r="L36" s="147"/>
      <c r="M36" s="147"/>
      <c r="N36" s="147"/>
      <c r="O36" s="147"/>
      <c r="P36" s="147"/>
      <c r="Q36" s="120" t="s">
        <v>159</v>
      </c>
      <c r="R36" s="120" t="s">
        <v>58</v>
      </c>
      <c r="S36" s="122" t="s">
        <v>83</v>
      </c>
      <c r="T36" s="123" t="s">
        <v>42</v>
      </c>
    </row>
    <row r="37" spans="1:20" s="101" customFormat="1" ht="51" customHeight="1" outlineLevel="1">
      <c r="A37" s="44" t="s">
        <v>144</v>
      </c>
      <c r="B37" s="125" t="s">
        <v>55</v>
      </c>
      <c r="C37" s="127" t="s">
        <v>81</v>
      </c>
      <c r="D37" s="14" t="s">
        <v>82</v>
      </c>
      <c r="E37" s="146" t="s">
        <v>74</v>
      </c>
      <c r="F37" s="28">
        <v>876</v>
      </c>
      <c r="G37" s="28" t="s">
        <v>150</v>
      </c>
      <c r="H37" s="25" t="s">
        <v>74</v>
      </c>
      <c r="I37" s="129">
        <v>3401000000</v>
      </c>
      <c r="J37" s="15" t="s">
        <v>65</v>
      </c>
      <c r="K37" s="121">
        <v>510500</v>
      </c>
      <c r="L37" s="147"/>
      <c r="M37" s="147"/>
      <c r="N37" s="147"/>
      <c r="O37" s="147"/>
      <c r="P37" s="147"/>
      <c r="Q37" s="43" t="s">
        <v>162</v>
      </c>
      <c r="R37" s="16" t="s">
        <v>58</v>
      </c>
      <c r="S37" s="122" t="s">
        <v>83</v>
      </c>
      <c r="T37" s="123" t="s">
        <v>42</v>
      </c>
    </row>
    <row r="38" spans="1:20" s="148" customFormat="1" ht="47.25" outlineLevel="1">
      <c r="A38" s="27" t="s">
        <v>167</v>
      </c>
      <c r="B38" s="125" t="s">
        <v>55</v>
      </c>
      <c r="C38" s="127">
        <v>7400000</v>
      </c>
      <c r="D38" s="14" t="s">
        <v>165</v>
      </c>
      <c r="E38" s="126" t="s">
        <v>3</v>
      </c>
      <c r="F38" s="28">
        <v>876</v>
      </c>
      <c r="G38" s="28" t="s">
        <v>150</v>
      </c>
      <c r="H38" s="128" t="s">
        <v>74</v>
      </c>
      <c r="I38" s="129">
        <v>3401000000</v>
      </c>
      <c r="J38" s="15" t="s">
        <v>65</v>
      </c>
      <c r="K38" s="130">
        <v>8500000</v>
      </c>
      <c r="L38" s="130"/>
      <c r="M38" s="130"/>
      <c r="N38" s="130"/>
      <c r="O38" s="130"/>
      <c r="P38" s="130"/>
      <c r="Q38" s="16" t="s">
        <v>159</v>
      </c>
      <c r="R38" s="16" t="s">
        <v>164</v>
      </c>
      <c r="S38" s="122" t="s">
        <v>83</v>
      </c>
      <c r="T38" s="123" t="s">
        <v>42</v>
      </c>
    </row>
    <row r="39" spans="1:20" s="148" customFormat="1" ht="31.5" outlineLevel="1">
      <c r="A39" s="44" t="s">
        <v>145</v>
      </c>
      <c r="B39" s="125" t="s">
        <v>55</v>
      </c>
      <c r="C39" s="127">
        <v>7499090</v>
      </c>
      <c r="D39" s="14" t="s">
        <v>151</v>
      </c>
      <c r="E39" s="126" t="s">
        <v>3</v>
      </c>
      <c r="F39" s="127">
        <v>839</v>
      </c>
      <c r="G39" s="127" t="s">
        <v>46</v>
      </c>
      <c r="H39" s="128">
        <v>1</v>
      </c>
      <c r="I39" s="129">
        <v>3401000000</v>
      </c>
      <c r="J39" s="15" t="s">
        <v>65</v>
      </c>
      <c r="K39" s="130">
        <v>450000</v>
      </c>
      <c r="L39" s="130"/>
      <c r="M39" s="130"/>
      <c r="N39" s="130"/>
      <c r="O39" s="130"/>
      <c r="P39" s="130"/>
      <c r="Q39" s="16" t="s">
        <v>159</v>
      </c>
      <c r="R39" s="16" t="s">
        <v>58</v>
      </c>
      <c r="S39" s="122" t="s">
        <v>83</v>
      </c>
      <c r="T39" s="123" t="s">
        <v>42</v>
      </c>
    </row>
    <row r="40" spans="1:20" s="148" customFormat="1" ht="47.25" outlineLevel="1">
      <c r="A40" s="27" t="s">
        <v>146</v>
      </c>
      <c r="B40" s="125" t="s">
        <v>55</v>
      </c>
      <c r="C40" s="127">
        <v>7499090</v>
      </c>
      <c r="D40" s="14" t="s">
        <v>56</v>
      </c>
      <c r="E40" s="126" t="s">
        <v>3</v>
      </c>
      <c r="F40" s="127">
        <v>839</v>
      </c>
      <c r="G40" s="127" t="s">
        <v>46</v>
      </c>
      <c r="H40" s="128">
        <v>1</v>
      </c>
      <c r="I40" s="129">
        <v>3401000000</v>
      </c>
      <c r="J40" s="15" t="s">
        <v>65</v>
      </c>
      <c r="K40" s="130">
        <v>800000</v>
      </c>
      <c r="L40" s="130"/>
      <c r="M40" s="130"/>
      <c r="N40" s="130"/>
      <c r="O40" s="130"/>
      <c r="P40" s="130"/>
      <c r="Q40" s="16" t="s">
        <v>159</v>
      </c>
      <c r="R40" s="16" t="s">
        <v>58</v>
      </c>
      <c r="S40" s="122" t="s">
        <v>83</v>
      </c>
      <c r="T40" s="123" t="s">
        <v>42</v>
      </c>
    </row>
    <row r="41" spans="1:20" s="148" customFormat="1" ht="31.5" outlineLevel="1">
      <c r="A41" s="44" t="s">
        <v>147</v>
      </c>
      <c r="B41" s="125" t="s">
        <v>55</v>
      </c>
      <c r="C41" s="127">
        <v>7499090</v>
      </c>
      <c r="D41" s="14" t="s">
        <v>161</v>
      </c>
      <c r="E41" s="126" t="s">
        <v>3</v>
      </c>
      <c r="F41" s="127">
        <v>839</v>
      </c>
      <c r="G41" s="127" t="s">
        <v>46</v>
      </c>
      <c r="H41" s="128">
        <v>1</v>
      </c>
      <c r="I41" s="129">
        <v>3401000000</v>
      </c>
      <c r="J41" s="15" t="s">
        <v>65</v>
      </c>
      <c r="K41" s="130">
        <v>250000</v>
      </c>
      <c r="L41" s="130"/>
      <c r="M41" s="130"/>
      <c r="N41" s="130"/>
      <c r="O41" s="130"/>
      <c r="P41" s="130"/>
      <c r="Q41" s="16" t="s">
        <v>159</v>
      </c>
      <c r="R41" s="16" t="s">
        <v>163</v>
      </c>
      <c r="S41" s="122" t="s">
        <v>83</v>
      </c>
      <c r="T41" s="123" t="s">
        <v>42</v>
      </c>
    </row>
    <row r="42" spans="1:20" s="148" customFormat="1" ht="48" outlineLevel="1" thickBot="1">
      <c r="A42" s="27" t="s">
        <v>148</v>
      </c>
      <c r="B42" s="125" t="s">
        <v>55</v>
      </c>
      <c r="C42" s="127">
        <v>3115020</v>
      </c>
      <c r="D42" s="149" t="s">
        <v>59</v>
      </c>
      <c r="E42" s="126" t="s">
        <v>3</v>
      </c>
      <c r="F42" s="127">
        <v>839</v>
      </c>
      <c r="G42" s="127" t="s">
        <v>46</v>
      </c>
      <c r="H42" s="132" t="s">
        <v>74</v>
      </c>
      <c r="I42" s="129">
        <v>3401000000</v>
      </c>
      <c r="J42" s="15" t="s">
        <v>65</v>
      </c>
      <c r="K42" s="150">
        <v>1200000</v>
      </c>
      <c r="L42" s="151"/>
      <c r="M42" s="130"/>
      <c r="N42" s="130"/>
      <c r="O42" s="130"/>
      <c r="P42" s="151"/>
      <c r="Q42" s="43" t="s">
        <v>159</v>
      </c>
      <c r="R42" s="16" t="s">
        <v>58</v>
      </c>
      <c r="S42" s="122" t="s">
        <v>83</v>
      </c>
      <c r="T42" s="123" t="s">
        <v>42</v>
      </c>
    </row>
    <row r="43" spans="1:20" s="119" customFormat="1" ht="51" customHeight="1" thickBot="1">
      <c r="A43" s="114" t="s">
        <v>96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6">
        <f>SUM(K44:K44)</f>
        <v>6950000</v>
      </c>
      <c r="L43" s="116"/>
      <c r="M43" s="116"/>
      <c r="N43" s="116"/>
      <c r="O43" s="116"/>
      <c r="P43" s="116"/>
      <c r="Q43" s="116"/>
      <c r="R43" s="116"/>
      <c r="S43" s="116"/>
      <c r="T43" s="118"/>
    </row>
    <row r="44" spans="1:20" s="113" customFormat="1" ht="51" customHeight="1" outlineLevel="1" thickBot="1">
      <c r="A44" s="152" t="s">
        <v>98</v>
      </c>
      <c r="B44" s="125" t="s">
        <v>55</v>
      </c>
      <c r="C44" s="28">
        <v>4010000</v>
      </c>
      <c r="D44" s="14" t="s">
        <v>79</v>
      </c>
      <c r="E44" s="153"/>
      <c r="F44" s="28">
        <v>245</v>
      </c>
      <c r="G44" s="28" t="s">
        <v>80</v>
      </c>
      <c r="H44" s="154">
        <f>ROUND(('[2]ЮЭР тариф 2014'!$C$14+'[2]ЮЭР тариф 2014'!$C$15+'[2]ЮЭР тариф 2014'!$C$16)*12,-5)</f>
        <v>1600000</v>
      </c>
      <c r="I44" s="129">
        <v>3401000000</v>
      </c>
      <c r="J44" s="15" t="s">
        <v>65</v>
      </c>
      <c r="K44" s="121">
        <f>ROUND(('[2]ЮЭР тариф 2014'!$C$14+'[2]ЮЭР тариф 2014'!$C$15+'[2]ЮЭР тариф 2014'!$C$16)*4.3*12,-4)</f>
        <v>6950000</v>
      </c>
      <c r="L44" s="147"/>
      <c r="M44" s="147"/>
      <c r="N44" s="147"/>
      <c r="O44" s="147"/>
      <c r="P44" s="147"/>
      <c r="Q44" s="136" t="s">
        <v>159</v>
      </c>
      <c r="R44" s="136" t="s">
        <v>58</v>
      </c>
      <c r="S44" s="122" t="s">
        <v>83</v>
      </c>
      <c r="T44" s="123" t="s">
        <v>42</v>
      </c>
    </row>
    <row r="45" spans="1:20" s="119" customFormat="1" ht="51" customHeight="1" thickBot="1">
      <c r="A45" s="114" t="s">
        <v>97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55">
        <f>SUM(K46:K63)</f>
        <v>3752200</v>
      </c>
      <c r="L45" s="116"/>
      <c r="M45" s="116"/>
      <c r="N45" s="116"/>
      <c r="O45" s="116"/>
      <c r="P45" s="116"/>
      <c r="Q45" s="116"/>
      <c r="R45" s="116"/>
      <c r="S45" s="116"/>
      <c r="T45" s="118"/>
    </row>
    <row r="46" spans="1:20" s="113" customFormat="1" ht="173.25" outlineLevel="1">
      <c r="A46" s="124" t="s">
        <v>99</v>
      </c>
      <c r="B46" s="125" t="s">
        <v>55</v>
      </c>
      <c r="C46" s="28">
        <v>7499090</v>
      </c>
      <c r="D46" s="14" t="s">
        <v>138</v>
      </c>
      <c r="E46" s="14" t="s">
        <v>73</v>
      </c>
      <c r="F46" s="28">
        <v>876</v>
      </c>
      <c r="G46" s="28" t="s">
        <v>150</v>
      </c>
      <c r="H46" s="28">
        <v>1</v>
      </c>
      <c r="I46" s="129">
        <v>3401000000</v>
      </c>
      <c r="J46" s="15" t="s">
        <v>65</v>
      </c>
      <c r="K46" s="121">
        <v>300000</v>
      </c>
      <c r="L46" s="156"/>
      <c r="M46" s="156"/>
      <c r="N46" s="156"/>
      <c r="O46" s="156"/>
      <c r="P46" s="156"/>
      <c r="Q46" s="136" t="s">
        <v>159</v>
      </c>
      <c r="R46" s="136" t="s">
        <v>159</v>
      </c>
      <c r="S46" s="122" t="s">
        <v>83</v>
      </c>
      <c r="T46" s="123" t="s">
        <v>42</v>
      </c>
    </row>
    <row r="47" spans="1:20" s="113" customFormat="1" ht="171" outlineLevel="1">
      <c r="A47" s="124" t="s">
        <v>104</v>
      </c>
      <c r="B47" s="125" t="s">
        <v>55</v>
      </c>
      <c r="C47" s="28">
        <v>7499090</v>
      </c>
      <c r="D47" s="14" t="s">
        <v>139</v>
      </c>
      <c r="E47" s="14" t="s">
        <v>73</v>
      </c>
      <c r="F47" s="28">
        <v>876</v>
      </c>
      <c r="G47" s="28" t="s">
        <v>150</v>
      </c>
      <c r="H47" s="28">
        <v>1</v>
      </c>
      <c r="I47" s="129">
        <v>3401000000</v>
      </c>
      <c r="J47" s="15" t="s">
        <v>65</v>
      </c>
      <c r="K47" s="121">
        <v>400000</v>
      </c>
      <c r="L47" s="156"/>
      <c r="M47" s="156"/>
      <c r="N47" s="156"/>
      <c r="O47" s="156"/>
      <c r="P47" s="156"/>
      <c r="Q47" s="16" t="s">
        <v>159</v>
      </c>
      <c r="R47" s="16" t="s">
        <v>159</v>
      </c>
      <c r="S47" s="122" t="s">
        <v>83</v>
      </c>
      <c r="T47" s="123" t="s">
        <v>42</v>
      </c>
    </row>
    <row r="48" spans="1:20" s="113" customFormat="1" ht="93" outlineLevel="1">
      <c r="A48" s="124" t="s">
        <v>105</v>
      </c>
      <c r="B48" s="125" t="s">
        <v>55</v>
      </c>
      <c r="C48" s="127">
        <v>7129000</v>
      </c>
      <c r="D48" s="149" t="s">
        <v>60</v>
      </c>
      <c r="E48" s="149" t="s">
        <v>154</v>
      </c>
      <c r="F48" s="127">
        <v>839</v>
      </c>
      <c r="G48" s="127" t="s">
        <v>46</v>
      </c>
      <c r="H48" s="132">
        <v>8</v>
      </c>
      <c r="I48" s="129">
        <v>3401000000</v>
      </c>
      <c r="J48" s="15" t="s">
        <v>65</v>
      </c>
      <c r="K48" s="150">
        <f>ROUND(('[1]Ноябрь'!$G$20+5000)*12,-4)</f>
        <v>670000</v>
      </c>
      <c r="L48" s="151"/>
      <c r="M48" s="130"/>
      <c r="N48" s="130"/>
      <c r="O48" s="130"/>
      <c r="P48" s="151"/>
      <c r="Q48" s="16" t="s">
        <v>159</v>
      </c>
      <c r="R48" s="16" t="s">
        <v>58</v>
      </c>
      <c r="S48" s="122" t="s">
        <v>83</v>
      </c>
      <c r="T48" s="123" t="s">
        <v>42</v>
      </c>
    </row>
    <row r="49" spans="1:20" s="113" customFormat="1" ht="93" outlineLevel="1">
      <c r="A49" s="124" t="s">
        <v>106</v>
      </c>
      <c r="B49" s="125" t="s">
        <v>55</v>
      </c>
      <c r="C49" s="127">
        <v>5510093</v>
      </c>
      <c r="D49" s="149" t="s">
        <v>57</v>
      </c>
      <c r="E49" s="149" t="s">
        <v>154</v>
      </c>
      <c r="F49" s="28">
        <v>876</v>
      </c>
      <c r="G49" s="28" t="s">
        <v>150</v>
      </c>
      <c r="H49" s="132">
        <v>5</v>
      </c>
      <c r="I49" s="129">
        <v>3401000000</v>
      </c>
      <c r="J49" s="15" t="s">
        <v>65</v>
      </c>
      <c r="K49" s="151">
        <f>ROUND('[3]Аренда помещений+архив'!$D$13*12,-4)</f>
        <v>1450000</v>
      </c>
      <c r="L49" s="151"/>
      <c r="M49" s="130"/>
      <c r="N49" s="130"/>
      <c r="O49" s="130"/>
      <c r="P49" s="151"/>
      <c r="Q49" s="16" t="s">
        <v>159</v>
      </c>
      <c r="R49" s="16" t="s">
        <v>58</v>
      </c>
      <c r="S49" s="122" t="s">
        <v>83</v>
      </c>
      <c r="T49" s="123" t="s">
        <v>42</v>
      </c>
    </row>
    <row r="50" spans="1:20" s="113" customFormat="1" ht="62.25" outlineLevel="1">
      <c r="A50" s="124" t="s">
        <v>107</v>
      </c>
      <c r="B50" s="125" t="s">
        <v>55</v>
      </c>
      <c r="C50" s="127">
        <v>6420019</v>
      </c>
      <c r="D50" s="149" t="s">
        <v>101</v>
      </c>
      <c r="E50" s="149" t="s">
        <v>76</v>
      </c>
      <c r="F50" s="28">
        <v>876</v>
      </c>
      <c r="G50" s="28" t="s">
        <v>150</v>
      </c>
      <c r="H50" s="28">
        <v>1</v>
      </c>
      <c r="I50" s="129">
        <v>3401000000</v>
      </c>
      <c r="J50" s="15" t="s">
        <v>65</v>
      </c>
      <c r="K50" s="151">
        <v>45000</v>
      </c>
      <c r="L50" s="151"/>
      <c r="M50" s="130"/>
      <c r="N50" s="130"/>
      <c r="O50" s="130"/>
      <c r="P50" s="151"/>
      <c r="Q50" s="16" t="s">
        <v>159</v>
      </c>
      <c r="R50" s="16" t="s">
        <v>58</v>
      </c>
      <c r="S50" s="122" t="s">
        <v>83</v>
      </c>
      <c r="T50" s="123" t="s">
        <v>42</v>
      </c>
    </row>
    <row r="51" spans="1:20" s="113" customFormat="1" ht="108.75" outlineLevel="1">
      <c r="A51" s="124" t="s">
        <v>108</v>
      </c>
      <c r="B51" s="125" t="s">
        <v>55</v>
      </c>
      <c r="C51" s="127">
        <v>6420000</v>
      </c>
      <c r="D51" s="149" t="s">
        <v>100</v>
      </c>
      <c r="E51" s="149" t="s">
        <v>102</v>
      </c>
      <c r="F51" s="28">
        <v>876</v>
      </c>
      <c r="G51" s="28" t="s">
        <v>150</v>
      </c>
      <c r="H51" s="28">
        <v>1</v>
      </c>
      <c r="I51" s="129">
        <v>3401000000</v>
      </c>
      <c r="J51" s="15" t="s">
        <v>65</v>
      </c>
      <c r="K51" s="151">
        <v>75000</v>
      </c>
      <c r="L51" s="151"/>
      <c r="M51" s="130"/>
      <c r="N51" s="130"/>
      <c r="O51" s="130"/>
      <c r="P51" s="151"/>
      <c r="Q51" s="16" t="s">
        <v>159</v>
      </c>
      <c r="R51" s="16" t="s">
        <v>58</v>
      </c>
      <c r="S51" s="122" t="s">
        <v>83</v>
      </c>
      <c r="T51" s="123" t="s">
        <v>42</v>
      </c>
    </row>
    <row r="52" spans="1:20" s="113" customFormat="1" ht="62.25" outlineLevel="1">
      <c r="A52" s="124" t="s">
        <v>109</v>
      </c>
      <c r="B52" s="125" t="s">
        <v>55</v>
      </c>
      <c r="C52" s="127">
        <v>7260000</v>
      </c>
      <c r="D52" s="149" t="s">
        <v>71</v>
      </c>
      <c r="E52" s="149" t="s">
        <v>76</v>
      </c>
      <c r="F52" s="28">
        <v>876</v>
      </c>
      <c r="G52" s="28" t="s">
        <v>150</v>
      </c>
      <c r="H52" s="132" t="s">
        <v>74</v>
      </c>
      <c r="I52" s="129">
        <v>3401000000</v>
      </c>
      <c r="J52" s="15" t="s">
        <v>65</v>
      </c>
      <c r="K52" s="151">
        <v>10000</v>
      </c>
      <c r="L52" s="151"/>
      <c r="M52" s="130"/>
      <c r="N52" s="130"/>
      <c r="O52" s="130"/>
      <c r="P52" s="151"/>
      <c r="Q52" s="16" t="s">
        <v>159</v>
      </c>
      <c r="R52" s="16" t="s">
        <v>58</v>
      </c>
      <c r="S52" s="122" t="s">
        <v>83</v>
      </c>
      <c r="T52" s="123" t="s">
        <v>42</v>
      </c>
    </row>
    <row r="53" spans="1:20" s="113" customFormat="1" ht="62.25" outlineLevel="1">
      <c r="A53" s="124" t="s">
        <v>110</v>
      </c>
      <c r="B53" s="125" t="s">
        <v>55</v>
      </c>
      <c r="C53" s="126">
        <v>7220034</v>
      </c>
      <c r="D53" s="14" t="s">
        <v>72</v>
      </c>
      <c r="E53" s="14" t="s">
        <v>77</v>
      </c>
      <c r="F53" s="127">
        <v>876</v>
      </c>
      <c r="G53" s="28" t="s">
        <v>150</v>
      </c>
      <c r="H53" s="128">
        <v>1</v>
      </c>
      <c r="I53" s="129">
        <v>3401000000</v>
      </c>
      <c r="J53" s="15" t="s">
        <v>65</v>
      </c>
      <c r="K53" s="130">
        <v>340000</v>
      </c>
      <c r="L53" s="130"/>
      <c r="M53" s="130"/>
      <c r="N53" s="130"/>
      <c r="O53" s="130"/>
      <c r="P53" s="130"/>
      <c r="Q53" s="16" t="s">
        <v>159</v>
      </c>
      <c r="R53" s="16" t="s">
        <v>58</v>
      </c>
      <c r="S53" s="122" t="s">
        <v>83</v>
      </c>
      <c r="T53" s="123" t="s">
        <v>42</v>
      </c>
    </row>
    <row r="54" spans="1:20" s="113" customFormat="1" ht="62.25" outlineLevel="1">
      <c r="A54" s="124" t="s">
        <v>112</v>
      </c>
      <c r="B54" s="125" t="s">
        <v>55</v>
      </c>
      <c r="C54" s="126">
        <v>7250000</v>
      </c>
      <c r="D54" s="14" t="s">
        <v>103</v>
      </c>
      <c r="E54" s="14" t="s">
        <v>76</v>
      </c>
      <c r="F54" s="125" t="s">
        <v>69</v>
      </c>
      <c r="G54" s="25" t="s">
        <v>70</v>
      </c>
      <c r="H54" s="128" t="s">
        <v>74</v>
      </c>
      <c r="I54" s="129">
        <v>3401000000</v>
      </c>
      <c r="J54" s="15" t="s">
        <v>65</v>
      </c>
      <c r="K54" s="130">
        <v>8800</v>
      </c>
      <c r="L54" s="130"/>
      <c r="M54" s="130"/>
      <c r="N54" s="130"/>
      <c r="O54" s="130"/>
      <c r="P54" s="130"/>
      <c r="Q54" s="16" t="s">
        <v>159</v>
      </c>
      <c r="R54" s="16" t="s">
        <v>58</v>
      </c>
      <c r="S54" s="122" t="s">
        <v>83</v>
      </c>
      <c r="T54" s="123" t="s">
        <v>42</v>
      </c>
    </row>
    <row r="55" spans="1:20" s="113" customFormat="1" ht="30.75" outlineLevel="1">
      <c r="A55" s="124" t="s">
        <v>114</v>
      </c>
      <c r="B55" s="125" t="s">
        <v>55</v>
      </c>
      <c r="C55" s="126">
        <v>6411000</v>
      </c>
      <c r="D55" s="14" t="s">
        <v>111</v>
      </c>
      <c r="E55" s="28" t="s">
        <v>74</v>
      </c>
      <c r="F55" s="28">
        <v>876</v>
      </c>
      <c r="G55" s="28" t="s">
        <v>150</v>
      </c>
      <c r="H55" s="132" t="s">
        <v>74</v>
      </c>
      <c r="I55" s="129">
        <v>3401000000</v>
      </c>
      <c r="J55" s="15" t="s">
        <v>65</v>
      </c>
      <c r="K55" s="130">
        <v>2200</v>
      </c>
      <c r="L55" s="130"/>
      <c r="M55" s="130"/>
      <c r="N55" s="130"/>
      <c r="O55" s="130"/>
      <c r="P55" s="130"/>
      <c r="Q55" s="16" t="s">
        <v>159</v>
      </c>
      <c r="R55" s="16" t="s">
        <v>58</v>
      </c>
      <c r="S55" s="122" t="s">
        <v>83</v>
      </c>
      <c r="T55" s="123" t="s">
        <v>42</v>
      </c>
    </row>
    <row r="56" spans="1:20" s="113" customFormat="1" ht="93" outlineLevel="1">
      <c r="A56" s="124" t="s">
        <v>116</v>
      </c>
      <c r="B56" s="125" t="s">
        <v>55</v>
      </c>
      <c r="C56" s="126">
        <v>6512010</v>
      </c>
      <c r="D56" s="149" t="s">
        <v>85</v>
      </c>
      <c r="E56" s="14" t="s">
        <v>155</v>
      </c>
      <c r="F56" s="28">
        <v>876</v>
      </c>
      <c r="G56" s="28" t="s">
        <v>150</v>
      </c>
      <c r="H56" s="132">
        <v>1</v>
      </c>
      <c r="I56" s="129">
        <v>3401000000</v>
      </c>
      <c r="J56" s="15" t="s">
        <v>65</v>
      </c>
      <c r="K56" s="151">
        <v>35000</v>
      </c>
      <c r="L56" s="151"/>
      <c r="M56" s="130"/>
      <c r="N56" s="130"/>
      <c r="O56" s="130"/>
      <c r="P56" s="151"/>
      <c r="Q56" s="16" t="s">
        <v>159</v>
      </c>
      <c r="R56" s="16" t="s">
        <v>58</v>
      </c>
      <c r="S56" s="122" t="s">
        <v>83</v>
      </c>
      <c r="T56" s="123" t="s">
        <v>42</v>
      </c>
    </row>
    <row r="57" spans="1:20" s="113" customFormat="1" ht="78" outlineLevel="1">
      <c r="A57" s="124" t="s">
        <v>115</v>
      </c>
      <c r="B57" s="125" t="s">
        <v>55</v>
      </c>
      <c r="C57" s="127">
        <v>7525000</v>
      </c>
      <c r="D57" s="14" t="s">
        <v>67</v>
      </c>
      <c r="E57" s="126" t="s">
        <v>3</v>
      </c>
      <c r="F57" s="28">
        <v>876</v>
      </c>
      <c r="G57" s="28" t="s">
        <v>150</v>
      </c>
      <c r="H57" s="128">
        <v>1</v>
      </c>
      <c r="I57" s="129">
        <v>3401000000</v>
      </c>
      <c r="J57" s="15" t="s">
        <v>65</v>
      </c>
      <c r="K57" s="157">
        <v>9200</v>
      </c>
      <c r="L57" s="130"/>
      <c r="M57" s="130"/>
      <c r="N57" s="130"/>
      <c r="O57" s="130"/>
      <c r="P57" s="130"/>
      <c r="Q57" s="16" t="s">
        <v>159</v>
      </c>
      <c r="R57" s="16" t="s">
        <v>58</v>
      </c>
      <c r="S57" s="122" t="s">
        <v>83</v>
      </c>
      <c r="T57" s="123" t="s">
        <v>42</v>
      </c>
    </row>
    <row r="58" spans="1:20" s="113" customFormat="1" ht="30.75" outlineLevel="1">
      <c r="A58" s="124" t="s">
        <v>120</v>
      </c>
      <c r="B58" s="125" t="s">
        <v>55</v>
      </c>
      <c r="C58" s="126">
        <v>8040000</v>
      </c>
      <c r="D58" s="14" t="s">
        <v>113</v>
      </c>
      <c r="E58" s="158" t="s">
        <v>74</v>
      </c>
      <c r="F58" s="125" t="s">
        <v>86</v>
      </c>
      <c r="G58" s="25" t="s">
        <v>87</v>
      </c>
      <c r="H58" s="132">
        <v>10</v>
      </c>
      <c r="I58" s="129">
        <v>3401000000</v>
      </c>
      <c r="J58" s="15" t="s">
        <v>65</v>
      </c>
      <c r="K58" s="130">
        <v>100000</v>
      </c>
      <c r="L58" s="130"/>
      <c r="M58" s="130"/>
      <c r="N58" s="130"/>
      <c r="O58" s="130"/>
      <c r="P58" s="130"/>
      <c r="Q58" s="16" t="s">
        <v>159</v>
      </c>
      <c r="R58" s="136" t="s">
        <v>58</v>
      </c>
      <c r="S58" s="122" t="s">
        <v>83</v>
      </c>
      <c r="T58" s="123" t="s">
        <v>42</v>
      </c>
    </row>
    <row r="59" spans="1:20" s="113" customFormat="1" ht="20.25" outlineLevel="1">
      <c r="A59" s="124" t="s">
        <v>121</v>
      </c>
      <c r="B59" s="125" t="s">
        <v>55</v>
      </c>
      <c r="C59" s="126">
        <v>8512040</v>
      </c>
      <c r="D59" s="14" t="s">
        <v>119</v>
      </c>
      <c r="E59" s="158" t="s">
        <v>74</v>
      </c>
      <c r="F59" s="125" t="s">
        <v>86</v>
      </c>
      <c r="G59" s="25" t="s">
        <v>87</v>
      </c>
      <c r="H59" s="132">
        <v>10</v>
      </c>
      <c r="I59" s="129">
        <v>3401000000</v>
      </c>
      <c r="J59" s="15" t="s">
        <v>65</v>
      </c>
      <c r="K59" s="130">
        <v>20000</v>
      </c>
      <c r="L59" s="130"/>
      <c r="M59" s="130"/>
      <c r="N59" s="130"/>
      <c r="O59" s="130"/>
      <c r="P59" s="130"/>
      <c r="Q59" s="16" t="s">
        <v>159</v>
      </c>
      <c r="R59" s="136" t="s">
        <v>58</v>
      </c>
      <c r="S59" s="122" t="s">
        <v>83</v>
      </c>
      <c r="T59" s="123" t="s">
        <v>42</v>
      </c>
    </row>
    <row r="60" spans="1:20" s="113" customFormat="1" ht="93" outlineLevel="1">
      <c r="A60" s="124" t="s">
        <v>122</v>
      </c>
      <c r="B60" s="125" t="s">
        <v>55</v>
      </c>
      <c r="C60" s="126">
        <v>6610000</v>
      </c>
      <c r="D60" s="14" t="s">
        <v>89</v>
      </c>
      <c r="E60" s="159" t="s">
        <v>68</v>
      </c>
      <c r="F60" s="125" t="s">
        <v>86</v>
      </c>
      <c r="G60" s="25" t="s">
        <v>87</v>
      </c>
      <c r="H60" s="132">
        <v>10</v>
      </c>
      <c r="I60" s="129">
        <v>3401000000</v>
      </c>
      <c r="J60" s="15" t="s">
        <v>65</v>
      </c>
      <c r="K60" s="130">
        <v>5000</v>
      </c>
      <c r="L60" s="130"/>
      <c r="M60" s="130"/>
      <c r="N60" s="130"/>
      <c r="O60" s="130"/>
      <c r="P60" s="130"/>
      <c r="Q60" s="16" t="s">
        <v>159</v>
      </c>
      <c r="R60" s="136" t="s">
        <v>58</v>
      </c>
      <c r="S60" s="122" t="s">
        <v>83</v>
      </c>
      <c r="T60" s="123" t="s">
        <v>42</v>
      </c>
    </row>
    <row r="61" spans="1:20" s="113" customFormat="1" ht="30.75" outlineLevel="1">
      <c r="A61" s="124" t="s">
        <v>168</v>
      </c>
      <c r="B61" s="125" t="s">
        <v>55</v>
      </c>
      <c r="C61" s="126">
        <v>7499090</v>
      </c>
      <c r="D61" s="14" t="s">
        <v>117</v>
      </c>
      <c r="E61" s="158" t="s">
        <v>74</v>
      </c>
      <c r="F61" s="127">
        <v>796</v>
      </c>
      <c r="G61" s="127" t="s">
        <v>149</v>
      </c>
      <c r="H61" s="132">
        <v>2</v>
      </c>
      <c r="I61" s="129">
        <v>3401000000</v>
      </c>
      <c r="J61" s="15" t="s">
        <v>65</v>
      </c>
      <c r="K61" s="150">
        <v>72000</v>
      </c>
      <c r="L61" s="151"/>
      <c r="M61" s="130"/>
      <c r="N61" s="130"/>
      <c r="O61" s="130"/>
      <c r="P61" s="151"/>
      <c r="Q61" s="16" t="s">
        <v>159</v>
      </c>
      <c r="R61" s="16" t="s">
        <v>58</v>
      </c>
      <c r="S61" s="122" t="s">
        <v>83</v>
      </c>
      <c r="T61" s="123" t="s">
        <v>42</v>
      </c>
    </row>
    <row r="62" spans="1:20" s="113" customFormat="1" ht="93" outlineLevel="1">
      <c r="A62" s="124" t="s">
        <v>123</v>
      </c>
      <c r="B62" s="125" t="s">
        <v>55</v>
      </c>
      <c r="C62" s="127">
        <v>6613020</v>
      </c>
      <c r="D62" s="149" t="s">
        <v>88</v>
      </c>
      <c r="E62" s="159" t="s">
        <v>68</v>
      </c>
      <c r="F62" s="127">
        <v>796</v>
      </c>
      <c r="G62" s="127" t="s">
        <v>149</v>
      </c>
      <c r="H62" s="132">
        <v>4</v>
      </c>
      <c r="I62" s="129">
        <v>3401000000</v>
      </c>
      <c r="J62" s="15" t="s">
        <v>65</v>
      </c>
      <c r="K62" s="151">
        <v>60000</v>
      </c>
      <c r="L62" s="151"/>
      <c r="M62" s="130"/>
      <c r="N62" s="130"/>
      <c r="O62" s="130"/>
      <c r="P62" s="151"/>
      <c r="Q62" s="16" t="s">
        <v>159</v>
      </c>
      <c r="R62" s="16" t="s">
        <v>58</v>
      </c>
      <c r="S62" s="122" t="s">
        <v>83</v>
      </c>
      <c r="T62" s="123" t="s">
        <v>42</v>
      </c>
    </row>
    <row r="63" spans="1:20" s="113" customFormat="1" ht="31.5" outlineLevel="1" thickBot="1">
      <c r="A63" s="124" t="s">
        <v>169</v>
      </c>
      <c r="B63" s="125" t="s">
        <v>55</v>
      </c>
      <c r="C63" s="126" t="s">
        <v>78</v>
      </c>
      <c r="D63" s="14" t="s">
        <v>118</v>
      </c>
      <c r="E63" s="158" t="s">
        <v>74</v>
      </c>
      <c r="F63" s="127">
        <v>839</v>
      </c>
      <c r="G63" s="127" t="s">
        <v>46</v>
      </c>
      <c r="H63" s="132">
        <v>4</v>
      </c>
      <c r="I63" s="129">
        <v>3401000000</v>
      </c>
      <c r="J63" s="15" t="s">
        <v>65</v>
      </c>
      <c r="K63" s="150">
        <v>150000</v>
      </c>
      <c r="L63" s="151"/>
      <c r="M63" s="130"/>
      <c r="N63" s="130"/>
      <c r="O63" s="130"/>
      <c r="P63" s="151"/>
      <c r="Q63" s="16" t="s">
        <v>159</v>
      </c>
      <c r="R63" s="16" t="s">
        <v>58</v>
      </c>
      <c r="S63" s="122" t="s">
        <v>83</v>
      </c>
      <c r="T63" s="123" t="s">
        <v>42</v>
      </c>
    </row>
    <row r="64" spans="1:20" s="119" customFormat="1" ht="51" customHeight="1" thickBot="1">
      <c r="A64" s="114" t="s">
        <v>31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6">
        <f>K21+K24+K32+K43+K45</f>
        <v>25183200</v>
      </c>
      <c r="L64" s="116"/>
      <c r="M64" s="116"/>
      <c r="N64" s="116"/>
      <c r="O64" s="116"/>
      <c r="P64" s="116"/>
      <c r="Q64" s="116"/>
      <c r="R64" s="116"/>
      <c r="S64" s="116"/>
      <c r="T64" s="118"/>
    </row>
    <row r="65" spans="5:11" s="41" customFormat="1" ht="13.5">
      <c r="E65" s="160"/>
      <c r="K65" s="161"/>
    </row>
    <row r="66" spans="5:11" s="41" customFormat="1" ht="13.5">
      <c r="E66" s="160"/>
      <c r="K66" s="161"/>
    </row>
    <row r="67" spans="5:11" s="41" customFormat="1" ht="13.5">
      <c r="E67" s="160"/>
      <c r="K67" s="161"/>
    </row>
    <row r="68" spans="1:20" s="41" customFormat="1" ht="21">
      <c r="A68" s="162" t="s">
        <v>66</v>
      </c>
      <c r="B68" s="162"/>
      <c r="C68" s="162"/>
      <c r="D68" s="162"/>
      <c r="E68" s="162"/>
      <c r="F68" s="162"/>
      <c r="G68" s="35"/>
      <c r="H68" s="163"/>
      <c r="I68" s="163"/>
      <c r="J68" s="164"/>
      <c r="K68" s="165" t="s">
        <v>166</v>
      </c>
      <c r="L68" s="165"/>
      <c r="M68" s="165"/>
      <c r="N68" s="165"/>
      <c r="O68" s="165"/>
      <c r="P68" s="165"/>
      <c r="Q68" s="165"/>
      <c r="R68" s="165"/>
      <c r="S68" s="165"/>
      <c r="T68" s="165"/>
    </row>
    <row r="69" spans="1:20" s="41" customFormat="1" ht="15">
      <c r="A69" s="166" t="s">
        <v>32</v>
      </c>
      <c r="B69" s="166"/>
      <c r="C69" s="166"/>
      <c r="D69" s="166"/>
      <c r="E69" s="166"/>
      <c r="F69" s="166"/>
      <c r="G69" s="35"/>
      <c r="H69" s="166" t="s">
        <v>33</v>
      </c>
      <c r="I69" s="166"/>
      <c r="J69" s="164"/>
      <c r="K69" s="167" t="s">
        <v>44</v>
      </c>
      <c r="L69" s="167"/>
      <c r="M69" s="167"/>
      <c r="N69" s="167"/>
      <c r="O69" s="167"/>
      <c r="P69" s="167"/>
      <c r="Q69" s="167"/>
      <c r="R69" s="167"/>
      <c r="S69" s="167"/>
      <c r="T69" s="167"/>
    </row>
    <row r="70" spans="1:20" s="41" customFormat="1" ht="15">
      <c r="A70" s="168" t="s">
        <v>34</v>
      </c>
      <c r="B70" s="168"/>
      <c r="C70" s="168"/>
      <c r="D70" s="168"/>
      <c r="E70" s="168"/>
      <c r="F70" s="168"/>
      <c r="G70" s="169"/>
      <c r="H70" s="170" t="s">
        <v>35</v>
      </c>
      <c r="I70" s="170"/>
      <c r="J70" s="164"/>
      <c r="K70" s="171" t="s">
        <v>36</v>
      </c>
      <c r="L70" s="171"/>
      <c r="M70" s="171"/>
      <c r="N70" s="171"/>
      <c r="O70" s="171"/>
      <c r="P70" s="171"/>
      <c r="Q70" s="171"/>
      <c r="R70" s="171"/>
      <c r="S70" s="171"/>
      <c r="T70" s="171"/>
    </row>
    <row r="80" spans="1:5" ht="27">
      <c r="A80" s="17" t="s">
        <v>50</v>
      </c>
      <c r="E80" s="7"/>
    </row>
  </sheetData>
  <sheetProtection/>
  <autoFilter ref="A20:T64"/>
  <mergeCells count="59">
    <mergeCell ref="K32:T32"/>
    <mergeCell ref="A10:D10"/>
    <mergeCell ref="E10:T10"/>
    <mergeCell ref="M17:M19"/>
    <mergeCell ref="H17:H19"/>
    <mergeCell ref="A24:J24"/>
    <mergeCell ref="K24:T24"/>
    <mergeCell ref="E13:T13"/>
    <mergeCell ref="A14:D14"/>
    <mergeCell ref="E14:T14"/>
    <mergeCell ref="A64:J64"/>
    <mergeCell ref="K64:T64"/>
    <mergeCell ref="A16:A19"/>
    <mergeCell ref="L17:L19"/>
    <mergeCell ref="N17:N19"/>
    <mergeCell ref="A32:J32"/>
    <mergeCell ref="A45:J45"/>
    <mergeCell ref="K45:T45"/>
    <mergeCell ref="A43:J43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</mergeCells>
  <hyperlinks>
    <hyperlink ref="E11" r:id="rId1" display="info1@promservice23.ru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Экономист</cp:lastModifiedBy>
  <cp:lastPrinted>2013-12-25T11:52:35Z</cp:lastPrinted>
  <dcterms:created xsi:type="dcterms:W3CDTF">2009-07-24T07:53:22Z</dcterms:created>
  <dcterms:modified xsi:type="dcterms:W3CDTF">2013-12-25T12:59:03Z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